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5" i="1" l="1"/>
  <c r="H28" i="1"/>
  <c r="H57" i="1" l="1"/>
  <c r="H36" i="1" l="1"/>
  <c r="H24" i="1" l="1"/>
  <c r="H18" i="1" l="1"/>
  <c r="H31" i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<sst xmlns="http://schemas.openxmlformats.org/spreadsheetml/2006/main" count="58" uniqueCount="33">
  <si>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</si>
  <si>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</si>
  <si>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</si>
  <si>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</si>
  <si>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</si>
  <si>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</si>
  <si>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</si>
  <si>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</si>
  <si>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</si>
  <si>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</si>
  <si>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</si>
  <si>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</si>
  <si>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</si>
  <si>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</si>
  <si>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</si>
  <si>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</si>
  <si>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</si>
  <si>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</si>
  <si>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</si>
  <si>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</si>
  <si>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</si>
  <si>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</si>
  <si>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</si>
  <si>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</si>
  <si>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</si>
  <si>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</si>
  <si>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</si>
  <si>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</si>
  <si>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Benificirani radni staž</t>
  </si>
  <si>
    <t xml:space="preserve"> </t>
  </si>
  <si>
    <t xml:space="preserve">Dana 19.08.2024.godine Dom zdravlja Požarevac nije izvršio plaćanje prema dobavljačima: </t>
  </si>
  <si>
    <t>Primljena i neutrošena participacija od 19.08.2024</t>
  </si>
  <si>
    <t>Dana: 19.08.2024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</si>
</sst>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6" fillId="0" borderId="0"/>
  </cellStyleXfs>
  <cellXfs count="54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4" fontId="0" fillId="5" borderId="1" xfId="0" applyNumberFormat="1" applyFill="1" applyBorder="1"/>
    <xf numFmtId="9" fontId="0" fillId="0" borderId="0" xfId="0" applyNumberFormat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31" zoomScaleNormal="100" workbookViewId="0">
      <selection activeCell="H16" sqref="H16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4" t="s">
        <v>0</v>
      </c>
      <c r="D2" s="34"/>
      <c r="E2" s="34"/>
      <c r="F2" s="34"/>
      <c r="G2" s="34"/>
    </row>
    <row r="4" spans="2:15" x14ac:dyDescent="0.25">
      <c r="B4" s="35" t="s">
        <v>1</v>
      </c>
      <c r="C4" s="35"/>
      <c r="D4" s="35"/>
    </row>
    <row r="5" spans="2:15" x14ac:dyDescent="0.25">
      <c r="B5" s="35" t="s">
        <v>2</v>
      </c>
      <c r="C5" s="35"/>
      <c r="D5" s="35"/>
    </row>
    <row r="6" spans="2:15" x14ac:dyDescent="0.25">
      <c r="B6" s="35" t="s">
        <v>3</v>
      </c>
      <c r="C6" s="35"/>
      <c r="D6" s="35"/>
    </row>
    <row r="7" spans="2:15" x14ac:dyDescent="0.25">
      <c r="I7" s="9"/>
      <c r="J7" s="9"/>
    </row>
    <row r="8" spans="2:15" x14ac:dyDescent="0.25">
      <c r="B8" s="36" t="s">
        <v>32</v>
      </c>
      <c r="C8" s="36"/>
      <c r="D8" s="36"/>
      <c r="E8" s="36"/>
      <c r="F8" s="36"/>
      <c r="G8" s="36"/>
      <c r="H8" s="36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1" t="s">
        <v>4</v>
      </c>
      <c r="C11" s="42"/>
      <c r="D11" s="42"/>
      <c r="E11" s="42"/>
      <c r="F11" s="43"/>
      <c r="G11" s="24" t="s">
        <v>5</v>
      </c>
      <c r="H11" s="24" t="s">
        <v>6</v>
      </c>
      <c r="I11" s="9"/>
      <c r="J11" s="9"/>
      <c r="K11" s="37"/>
      <c r="L11" s="37"/>
      <c r="M11" s="37"/>
      <c r="N11" s="37"/>
      <c r="O11" s="37"/>
    </row>
    <row r="12" spans="2:15" x14ac:dyDescent="0.25">
      <c r="B12" s="39" t="s">
        <v>7</v>
      </c>
      <c r="C12" s="39"/>
      <c r="D12" s="39"/>
      <c r="E12" s="39"/>
      <c r="F12" s="39"/>
      <c r="G12" s="15">
        <v>45523</v>
      </c>
      <c r="H12" s="12">
        <v>777370.69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38" t="s">
        <v>8</v>
      </c>
      <c r="C13" s="38"/>
      <c r="D13" s="38"/>
      <c r="E13" s="38"/>
      <c r="F13" s="38"/>
      <c r="G13" s="16">
        <v>45521</v>
      </c>
      <c r="H13" s="1">
        <f>H14+H29-H37-H50</f>
        <v>615380.23000000126</v>
      </c>
      <c r="I13" s="9"/>
      <c r="J13" s="9"/>
      <c r="K13" s="7"/>
      <c r="L13" s="7"/>
      <c r="M13" s="7"/>
      <c r="N13" s="7"/>
      <c r="O13" s="7"/>
    </row>
    <row r="14" spans="2:15" x14ac:dyDescent="0.25">
      <c r="B14" s="40" t="s">
        <v>9</v>
      </c>
      <c r="C14" s="40"/>
      <c r="D14" s="40"/>
      <c r="E14" s="40"/>
      <c r="F14" s="40"/>
      <c r="G14" s="17">
        <v>45521</v>
      </c>
      <c r="H14" s="2">
        <f>SUM(H15:H28)</f>
        <v>566584.42000000132</v>
      </c>
      <c r="I14" s="23"/>
      <c r="J14" s="9"/>
      <c r="K14" s="22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8"/>
      <c r="H15" s="10">
        <f>75762+39168712.42-39168512.42+5204.78-200-5204.78+31391390.45-31391390.45+5204.78</f>
        <v>80966.78</v>
      </c>
      <c r="I15" s="25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8"/>
      <c r="H16" s="10">
        <v>0</v>
      </c>
      <c r="I16" s="25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8"/>
      <c r="H17" s="10">
        <v>0</v>
      </c>
      <c r="I17" s="25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8"/>
      <c r="H18" s="8">
        <f>1735350-1572288.38+3843.48-21976.86-35411.02+41357.31+1735350+6600-1630830.68-13157.06+6800+13200+6600+1735350+1330.1+3300-1619877.63+18100-18100+1600000+3300-1562985.03-19651.17+1600000-1418959.69-19900+1500000-1602276.66-19900+1500000-1638065.05-9517.39</f>
        <v>307584.27000000037</v>
      </c>
      <c r="I18" s="25"/>
      <c r="J18" s="9"/>
      <c r="K18" s="6"/>
      <c r="L18" s="6"/>
    </row>
    <row r="19" spans="2:13" x14ac:dyDescent="0.25">
      <c r="B19" s="28" t="s">
        <v>28</v>
      </c>
      <c r="C19" s="29"/>
      <c r="D19" s="29"/>
      <c r="E19" s="29"/>
      <c r="F19" s="30"/>
      <c r="G19" s="18"/>
      <c r="H19" s="26">
        <v>0</v>
      </c>
      <c r="I19" s="25"/>
      <c r="J19" s="9"/>
      <c r="K19" s="6"/>
      <c r="L19" s="6"/>
    </row>
    <row r="20" spans="2:13" x14ac:dyDescent="0.25">
      <c r="B20" s="28" t="s">
        <v>14</v>
      </c>
      <c r="C20" s="29"/>
      <c r="D20" s="29"/>
      <c r="E20" s="29"/>
      <c r="F20" s="30"/>
      <c r="G20" s="18"/>
      <c r="H20" s="8">
        <v>0</v>
      </c>
      <c r="I20" s="25"/>
      <c r="J20" s="9"/>
    </row>
    <row r="21" spans="2:13" x14ac:dyDescent="0.25">
      <c r="B21" s="28" t="s">
        <v>15</v>
      </c>
      <c r="C21" s="29"/>
      <c r="D21" s="29"/>
      <c r="E21" s="29"/>
      <c r="F21" s="30"/>
      <c r="G21" s="18"/>
      <c r="H21" s="8">
        <v>0</v>
      </c>
      <c r="I21" s="25"/>
      <c r="J21" s="9"/>
    </row>
    <row r="22" spans="2:13" x14ac:dyDescent="0.25">
      <c r="B22" s="28" t="s">
        <v>16</v>
      </c>
      <c r="C22" s="29"/>
      <c r="D22" s="29"/>
      <c r="E22" s="29"/>
      <c r="F22" s="30"/>
      <c r="G22" s="18"/>
      <c r="H22" s="8">
        <v>3528</v>
      </c>
      <c r="I22" s="25"/>
      <c r="J22" s="9"/>
      <c r="K22" s="6"/>
    </row>
    <row r="23" spans="2:13" x14ac:dyDescent="0.25">
      <c r="B23" s="28" t="s">
        <v>17</v>
      </c>
      <c r="C23" s="29"/>
      <c r="D23" s="29"/>
      <c r="E23" s="29"/>
      <c r="F23" s="30"/>
      <c r="G23" s="18"/>
      <c r="H23" s="8">
        <v>0</v>
      </c>
      <c r="I23" s="25"/>
      <c r="J23" s="9"/>
      <c r="K23" s="6"/>
      <c r="L23" s="27"/>
    </row>
    <row r="24" spans="2:13" x14ac:dyDescent="0.25">
      <c r="B24" s="28" t="s">
        <v>18</v>
      </c>
      <c r="C24" s="29"/>
      <c r="D24" s="29"/>
      <c r="E24" s="29"/>
      <c r="F24" s="30"/>
      <c r="G24" s="18"/>
      <c r="H24" s="8">
        <f>4034222.2-3626695.47+1393314.7+875211.9+1298054.1-72018.48-62197-172409.03-19740-90415.38-688423.88-31800+6028.8-0.06-1083487.78+242113.33-7400-954193.84+72018.49-219169.08-72018.5-820995.02+1277247.86-1050946.38-720-196964.59-17541.06</f>
        <v>11075.830000000915</v>
      </c>
      <c r="I24" s="25"/>
      <c r="J24" s="9"/>
      <c r="K24" s="9"/>
      <c r="L24" s="6"/>
      <c r="M24" s="6"/>
    </row>
    <row r="25" spans="2:13" x14ac:dyDescent="0.25">
      <c r="B25" s="28" t="s">
        <v>19</v>
      </c>
      <c r="C25" s="29"/>
      <c r="D25" s="29"/>
      <c r="E25" s="29"/>
      <c r="F25" s="30"/>
      <c r="G25" s="18"/>
      <c r="H25" s="8">
        <v>0</v>
      </c>
      <c r="I25" s="25"/>
      <c r="J25" s="9"/>
      <c r="K25" s="9"/>
      <c r="L25" s="6"/>
    </row>
    <row r="26" spans="2:13" x14ac:dyDescent="0.25">
      <c r="B26" s="28" t="s">
        <v>20</v>
      </c>
      <c r="C26" s="29"/>
      <c r="D26" s="29"/>
      <c r="E26" s="29"/>
      <c r="F26" s="30"/>
      <c r="G26" s="18"/>
      <c r="H26" s="8">
        <v>0</v>
      </c>
      <c r="I26" s="25"/>
      <c r="J26" s="9"/>
      <c r="K26" s="6"/>
    </row>
    <row r="27" spans="2:13" x14ac:dyDescent="0.25">
      <c r="B27" s="28" t="s">
        <v>21</v>
      </c>
      <c r="C27" s="29"/>
      <c r="D27" s="29"/>
      <c r="E27" s="29"/>
      <c r="F27" s="30"/>
      <c r="G27" s="18"/>
      <c r="H27" s="8">
        <v>0</v>
      </c>
      <c r="I27" s="25"/>
      <c r="J27" s="9"/>
      <c r="K27" s="6"/>
      <c r="L27" s="6"/>
    </row>
    <row r="28" spans="2:13" x14ac:dyDescent="0.25">
      <c r="B28" s="28" t="s">
        <v>31</v>
      </c>
      <c r="C28" s="29"/>
      <c r="D28" s="29"/>
      <c r="E28" s="29"/>
      <c r="F28" s="30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+18648.03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+8650+3200-20019.66+5650+3350-75.25+7050+2950+12450+1700-100374.2-170909.27-950+13100+4650+8150+3200-94.75+4250+2700-194.18+6100+1450-5007.56+8400+4850-133.25-289.2+5350+2700+9550+3000-51024.12+5150+3400-50000-1330.04+5200+4000-16118.71+6150+3000-14920.8-110.96+11550+4750-87.5+13300+5250+8750+3750-9955.14+8000+2950-157.23+12900+2200-6546-148.82+11500+4650-4860+4900+4750-136.89+13750+3950-34983.54+8700+3650-260.89+4350+5650-3350.09-209.29+11200+4400+10550+1850-47828+6950+1800-192.9+4900+1750-60.75+9950+3050-9778.5-753.2+10900+3500+5850+3000-63290.21-45595.35+14350+7350+8100+2600+9700+3250-5662.05+5800+3250-9242.16-9388.67-469.09+7600+3750-14066.89+9950+4350-8172.69+3350+1050-150.41+6450+2150-52+13450+5300-31228.82-99.75+11950+1550-9721+8800+3150-179.24+6250+3900-2573.51-57.25+6600+3550+6350+4550-59781.78-241.54+10400+2150+8050+5600-4939+8350+3750-7918.62+8200+1000+-67.75+9500+2450-3240-67-251.5+9050+3800+9350+3050-53818.75+6200+3500-4962.91+4750+3150-1794.68+9000+3200-49.75-258.74+0.8+6000+4100+10050+9850+4400+2050-6-6536.5+4000+5600-449.96+8250+2750-4799.42-164.81+9500+850+7000+3500-33452.64+6950+3600-8459.75+10350+2100-181.44+5450+4450+2010-83.75-591+5150+2450-14582+7800+2400-317.52+7050+1150-176.5+4650+3300-1535.91+6650+6300-49.25-90.35+7600+1900+5550+2250-44197.79+6850+3450-99.87+7300+2350-12960-2127.04+7900+2100-469.3-399.39+7000+3150-16000+7200+5650+40-211-276.97+3650+3100+7700+4000-71.18+4500+2000-14685.5-179.73+9100+5100+7350+3900-77+10600+2600-85777.61-34868.88+3650+3200-2589.34+8000+4550-22129-131.58+7950+5000+2500+3600-28087.75+7700+1600-323.38+8800+2900-64.5-70+6750+8350+6800+5000-17826+3400+1800-4111.24+5800+4200-40-6-6+11250+2750-76+6650+3850-40078.26-2346.59+15700+3750+5050+3650-8205.5+7000+2000-354.98+7900+3250-322.13-65.5+9050+1650+7550+2550+6600+4050+6450+3700-8202.98+4300+3300-2532.45+6550+2650-47.5-31194.11+11200+5150</f>
        <v>163429.5400000001</v>
      </c>
      <c r="I28" s="25"/>
      <c r="J28" s="9"/>
      <c r="K28" s="6"/>
      <c r="L28" s="6"/>
    </row>
    <row r="29" spans="2:13" x14ac:dyDescent="0.25">
      <c r="B29" s="31" t="s">
        <v>22</v>
      </c>
      <c r="C29" s="32"/>
      <c r="D29" s="32"/>
      <c r="E29" s="32"/>
      <c r="F29" s="33"/>
      <c r="G29" s="17">
        <v>45521</v>
      </c>
      <c r="H29" s="2">
        <f>H30+H31+H32+H33+H35+H36+H34</f>
        <v>48795.809999999954</v>
      </c>
      <c r="I29" s="9"/>
      <c r="J29" s="9"/>
      <c r="K29" s="6"/>
      <c r="L29" s="6"/>
    </row>
    <row r="30" spans="2:13" x14ac:dyDescent="0.25">
      <c r="B30" s="28" t="s">
        <v>10</v>
      </c>
      <c r="C30" s="29"/>
      <c r="D30" s="29"/>
      <c r="E30" s="29"/>
      <c r="F30" s="30"/>
      <c r="G30" s="19"/>
      <c r="H30" s="10">
        <v>0</v>
      </c>
      <c r="I30" s="9"/>
      <c r="J30" s="9"/>
      <c r="K30" s="6"/>
      <c r="L30" s="6"/>
    </row>
    <row r="31" spans="2:13" x14ac:dyDescent="0.25">
      <c r="B31" s="28" t="s">
        <v>13</v>
      </c>
      <c r="C31" s="29"/>
      <c r="D31" s="29"/>
      <c r="E31" s="29"/>
      <c r="F31" s="30"/>
      <c r="G31" s="19"/>
      <c r="H31" s="8">
        <f>220299.99-212535.19+220299.99-173772.38+220299.99-183515.68-19511.33+19511.33+170000-185883.73-19511.33+170000+90415.38-241624.41+170000+19511.33-214491.54+170000-137272.65-43022.66-7000</f>
        <v>32197.109999999957</v>
      </c>
      <c r="I31" s="9"/>
      <c r="J31" s="9"/>
      <c r="K31" s="6"/>
      <c r="L31" s="6"/>
    </row>
    <row r="32" spans="2:13" x14ac:dyDescent="0.25">
      <c r="B32" s="28" t="s">
        <v>18</v>
      </c>
      <c r="C32" s="29"/>
      <c r="D32" s="29"/>
      <c r="E32" s="29"/>
      <c r="F32" s="30"/>
      <c r="G32" s="19"/>
      <c r="H32" s="8">
        <v>0</v>
      </c>
      <c r="I32" s="9"/>
      <c r="J32" s="9"/>
      <c r="K32" s="6"/>
      <c r="L32" s="6"/>
      <c r="M32" s="6"/>
    </row>
    <row r="33" spans="2:12" x14ac:dyDescent="0.25">
      <c r="B33" s="28" t="s">
        <v>20</v>
      </c>
      <c r="C33" s="29"/>
      <c r="D33" s="29"/>
      <c r="E33" s="29"/>
      <c r="F33" s="30"/>
      <c r="G33" s="19"/>
      <c r="H33" s="8">
        <v>0</v>
      </c>
      <c r="I33" s="9"/>
      <c r="J33" s="9"/>
      <c r="L33" s="6"/>
    </row>
    <row r="34" spans="2:12" x14ac:dyDescent="0.25">
      <c r="B34" s="28" t="s">
        <v>11</v>
      </c>
      <c r="C34" s="29"/>
      <c r="D34" s="29"/>
      <c r="E34" s="29"/>
      <c r="F34" s="30"/>
      <c r="G34" s="19"/>
      <c r="H34" s="8">
        <v>0</v>
      </c>
      <c r="I34" s="9"/>
      <c r="J34" s="9"/>
    </row>
    <row r="35" spans="2:12" x14ac:dyDescent="0.25">
      <c r="B35" s="28" t="s">
        <v>21</v>
      </c>
      <c r="C35" s="29"/>
      <c r="D35" s="29"/>
      <c r="E35" s="29"/>
      <c r="F35" s="30"/>
      <c r="G35" s="19"/>
      <c r="H35" s="8">
        <v>0</v>
      </c>
      <c r="I35" s="9"/>
      <c r="J35" s="9"/>
    </row>
    <row r="36" spans="2:12" x14ac:dyDescent="0.25">
      <c r="B36" s="28" t="s">
        <v>31</v>
      </c>
      <c r="C36" s="29"/>
      <c r="D36" s="29"/>
      <c r="E36" s="29"/>
      <c r="F36" s="30"/>
      <c r="G36" s="19"/>
      <c r="H36" s="8">
        <f>1759+10141+12935+5588-19511.33-10847.64+4553+3518-64.03+26905-8695.97-19511.33+3518+1759+4553</f>
        <v>16598.699999999997</v>
      </c>
      <c r="I36" s="9"/>
      <c r="J36" s="9"/>
    </row>
    <row r="37" spans="2:12" x14ac:dyDescent="0.25">
      <c r="B37" s="48" t="s">
        <v>23</v>
      </c>
      <c r="C37" s="49"/>
      <c r="D37" s="49"/>
      <c r="E37" s="49"/>
      <c r="F37" s="50"/>
      <c r="G37" s="20">
        <v>45521</v>
      </c>
      <c r="H37" s="3">
        <f>SUM(H38:H49)</f>
        <v>0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8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8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8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8"/>
      <c r="H41" s="10">
        <v>0</v>
      </c>
      <c r="I41" s="9"/>
      <c r="J41" s="23"/>
      <c r="K41" s="6"/>
      <c r="L41" s="6"/>
    </row>
    <row r="42" spans="2:12" x14ac:dyDescent="0.25">
      <c r="B42" s="28" t="s">
        <v>28</v>
      </c>
      <c r="C42" s="29"/>
      <c r="D42" s="29"/>
      <c r="E42" s="29"/>
      <c r="F42" s="30"/>
      <c r="G42" s="18" t="s">
        <v>29</v>
      </c>
      <c r="H42" s="10">
        <v>0</v>
      </c>
      <c r="I42" s="9"/>
      <c r="J42" s="9"/>
      <c r="L42" s="6"/>
    </row>
    <row r="43" spans="2:12" x14ac:dyDescent="0.25">
      <c r="B43" s="28" t="s">
        <v>14</v>
      </c>
      <c r="C43" s="29"/>
      <c r="D43" s="29"/>
      <c r="E43" s="29"/>
      <c r="F43" s="30"/>
      <c r="G43" s="18"/>
      <c r="H43" s="8">
        <v>0</v>
      </c>
      <c r="I43" s="9"/>
      <c r="J43" s="9"/>
    </row>
    <row r="44" spans="2:12" x14ac:dyDescent="0.25">
      <c r="B44" s="28" t="s">
        <v>15</v>
      </c>
      <c r="C44" s="29"/>
      <c r="D44" s="29"/>
      <c r="E44" s="29"/>
      <c r="F44" s="30"/>
      <c r="G44" s="18"/>
      <c r="H44" s="8">
        <v>0</v>
      </c>
      <c r="I44" s="9"/>
      <c r="J44" s="9"/>
      <c r="L44" s="6"/>
    </row>
    <row r="45" spans="2:12" x14ac:dyDescent="0.25">
      <c r="B45" s="28" t="s">
        <v>16</v>
      </c>
      <c r="C45" s="29"/>
      <c r="D45" s="29"/>
      <c r="E45" s="29"/>
      <c r="F45" s="30"/>
      <c r="G45" s="18"/>
      <c r="H45" s="8">
        <v>0</v>
      </c>
      <c r="I45" s="9"/>
      <c r="J45" s="9"/>
    </row>
    <row r="46" spans="2:12" x14ac:dyDescent="0.25">
      <c r="B46" s="28" t="s">
        <v>17</v>
      </c>
      <c r="C46" s="29"/>
      <c r="D46" s="29"/>
      <c r="E46" s="29"/>
      <c r="F46" s="30"/>
      <c r="G46" s="18"/>
      <c r="H46" s="8">
        <v>0</v>
      </c>
      <c r="I46" s="9"/>
      <c r="J46" s="9"/>
    </row>
    <row r="47" spans="2:12" x14ac:dyDescent="0.25">
      <c r="B47" s="28" t="s">
        <v>18</v>
      </c>
      <c r="C47" s="29"/>
      <c r="D47" s="29"/>
      <c r="E47" s="29"/>
      <c r="F47" s="30"/>
      <c r="G47" s="18"/>
      <c r="H47" s="8">
        <v>0</v>
      </c>
      <c r="I47" s="9"/>
      <c r="J47" s="9"/>
    </row>
    <row r="48" spans="2:12" x14ac:dyDescent="0.25">
      <c r="B48" s="28" t="s">
        <v>20</v>
      </c>
      <c r="C48" s="29"/>
      <c r="D48" s="29"/>
      <c r="E48" s="29"/>
      <c r="F48" s="30"/>
      <c r="G48" s="18"/>
      <c r="H48" s="8">
        <v>0</v>
      </c>
      <c r="I48" s="9"/>
      <c r="J48" s="9"/>
    </row>
    <row r="49" spans="2:12" x14ac:dyDescent="0.25">
      <c r="B49" s="28" t="s">
        <v>21</v>
      </c>
      <c r="C49" s="29"/>
      <c r="D49" s="29"/>
      <c r="E49" s="29"/>
      <c r="F49" s="30"/>
      <c r="G49" s="18"/>
      <c r="H49" s="8">
        <v>0</v>
      </c>
      <c r="I49" s="9"/>
      <c r="J49" s="9"/>
      <c r="K49" s="6"/>
    </row>
    <row r="50" spans="2:12" x14ac:dyDescent="0.25">
      <c r="B50" s="48" t="s">
        <v>24</v>
      </c>
      <c r="C50" s="49"/>
      <c r="D50" s="49"/>
      <c r="E50" s="49"/>
      <c r="F50" s="50"/>
      <c r="G50" s="20">
        <v>45521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19"/>
      <c r="H51" s="10">
        <v>0</v>
      </c>
      <c r="I51" s="9"/>
      <c r="J51" s="9"/>
      <c r="K51" s="6"/>
    </row>
    <row r="52" spans="2:12" x14ac:dyDescent="0.25">
      <c r="B52" s="28" t="s">
        <v>13</v>
      </c>
      <c r="C52" s="29"/>
      <c r="D52" s="29"/>
      <c r="E52" s="29"/>
      <c r="F52" s="30"/>
      <c r="G52" s="19"/>
      <c r="H52" s="10">
        <v>0</v>
      </c>
      <c r="I52" s="9"/>
      <c r="J52" s="23"/>
      <c r="K52" s="6"/>
    </row>
    <row r="53" spans="2:12" x14ac:dyDescent="0.25">
      <c r="B53" s="28" t="s">
        <v>18</v>
      </c>
      <c r="C53" s="29"/>
      <c r="D53" s="29"/>
      <c r="E53" s="29"/>
      <c r="F53" s="30"/>
      <c r="G53" s="19"/>
      <c r="H53" s="8">
        <v>0</v>
      </c>
      <c r="I53" s="9"/>
      <c r="J53" s="9"/>
    </row>
    <row r="54" spans="2:12" x14ac:dyDescent="0.25">
      <c r="B54" s="28" t="s">
        <v>20</v>
      </c>
      <c r="C54" s="29"/>
      <c r="D54" s="29"/>
      <c r="E54" s="29"/>
      <c r="F54" s="30"/>
      <c r="G54" s="19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19"/>
      <c r="H55" s="1">
        <v>0</v>
      </c>
      <c r="I55" s="9"/>
      <c r="J55" s="9"/>
    </row>
    <row r="56" spans="2:12" x14ac:dyDescent="0.25">
      <c r="B56" s="28" t="s">
        <v>21</v>
      </c>
      <c r="C56" s="29"/>
      <c r="D56" s="29"/>
      <c r="E56" s="29"/>
      <c r="F56" s="30"/>
      <c r="G56" s="19"/>
      <c r="H56" s="1">
        <v>0</v>
      </c>
      <c r="I56" s="9"/>
      <c r="J56" s="9"/>
    </row>
    <row r="57" spans="2:12" x14ac:dyDescent="0.25">
      <c r="B57" s="44" t="s">
        <v>25</v>
      </c>
      <c r="C57" s="45"/>
      <c r="D57" s="45"/>
      <c r="E57" s="45"/>
      <c r="F57" s="46"/>
      <c r="G57" s="21">
        <v>45521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+14561.18-14561.18-0.05+1777579.25+111888.75-1889468+20792.68+14561.19-14561.19+1717404.8-1717404.8-0.8+14561.19-14561.19+1057516.08-1057516.08+14561.19-14561.19+4140+268113.49-268113.49+53986+53986-53986-53986+14561.19-14561.19+1746030.99-1746030.99+14561.19-14561.19</f>
        <v>161990.46000000043</v>
      </c>
      <c r="I57" s="9"/>
      <c r="K57" s="6"/>
      <c r="L57" s="6"/>
    </row>
    <row r="58" spans="2:12" x14ac:dyDescent="0.25">
      <c r="B58" s="28" t="s">
        <v>26</v>
      </c>
      <c r="C58" s="29"/>
      <c r="D58" s="29"/>
      <c r="E58" s="29"/>
      <c r="F58" s="30"/>
      <c r="G58" s="19"/>
      <c r="H58" s="1">
        <v>0</v>
      </c>
      <c r="I58" s="9"/>
      <c r="J58" s="9"/>
      <c r="L58" s="6"/>
    </row>
    <row r="59" spans="2:12" x14ac:dyDescent="0.25">
      <c r="B59" s="51" t="s">
        <v>27</v>
      </c>
      <c r="C59" s="52"/>
      <c r="D59" s="52"/>
      <c r="E59" s="52"/>
      <c r="F59" s="53"/>
      <c r="G59" s="19"/>
      <c r="H59" s="5">
        <f>H14+H29-H37-H50+H57-H58</f>
        <v>777370.69000000169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47" t="s">
        <v>30</v>
      </c>
      <c r="C61" s="47"/>
      <c r="D61" s="47"/>
      <c r="E61" s="13"/>
      <c r="F61" s="13"/>
      <c r="G61" s="7"/>
      <c r="H61" s="11"/>
      <c r="I61" s="9"/>
      <c r="J61" s="9"/>
      <c r="K61" s="6"/>
    </row>
  </sheetData>
  <mergeCells count="56"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C2:G2"/>
    <mergeCell ref="B4:D4"/>
    <mergeCell ref="B5:D5"/>
    <mergeCell ref="B6:D6"/>
    <mergeCell ref="B8:H8"/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2024-08-20T05:35:25Z</dcterms:modified>
  <cp:category/>
  <cp:contentStatus/>
</cp:coreProperties>
</file>